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452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<sst xmlns="http://schemas.openxmlformats.org/spreadsheetml/2006/main" count="138" uniqueCount="71">
  <si>
    <t>Cher Shermer</t>
  </si>
  <si>
    <t>All-Wks Avrg</t>
  </si>
  <si>
    <t>Src</t>
  </si>
  <si>
    <t>Prog Name</t>
  </si>
  <si>
    <t>Rtg</t>
  </si>
  <si>
    <t>Shr</t>
  </si>
  <si>
    <t>MISSOULA Mar09 C-DMA Nielsen #</t>
  </si>
  <si>
    <t>0878, Bozeman</t>
  </si>
  <si>
    <t>Adults 35+</t>
  </si>
  <si>
    <t>M-Su 6a-12m</t>
  </si>
  <si>
    <t>AEN -TV</t>
  </si>
  <si>
    <t>TP</t>
  </si>
  <si>
    <t>VARIOUS</t>
  </si>
  <si>
    <t>APL -TV</t>
  </si>
  <si>
    <t>AVG. ALL WKS&lt;</t>
  </si>
  <si>
    <t>CNN -TV</t>
  </si>
  <si>
    <t>DISC-TV</t>
  </si>
  <si>
    <t>ESPN-TV</t>
  </si>
  <si>
    <t>ESP2-TV</t>
  </si>
  <si>
    <t>FOOD-TV</t>
  </si>
  <si>
    <t>FX  -TV</t>
  </si>
  <si>
    <t>FXNC-TV</t>
  </si>
  <si>
    <t>HGTV-TV</t>
  </si>
  <si>
    <t>HIST-TV</t>
  </si>
  <si>
    <t>TWC -TV</t>
  </si>
  <si>
    <t>USA -TV</t>
  </si>
  <si>
    <t>FSRM-TV</t>
  </si>
  <si>
    <t>M-Su 6p-12m</t>
  </si>
  <si>
    <t>AVG. ALL WKS</t>
  </si>
  <si>
    <t>WEATHER CENTER&lt;</t>
  </si>
  <si>
    <t>This report has been prepared using Strata NuMath research.</t>
  </si>
  <si>
    <t>Strata NuMath and report designs Copyright ©2009 Strata Marketing, Inc. 312-222-1555</t>
  </si>
  <si>
    <t xml:space="preserve"> </t>
  </si>
  <si>
    <t>Nielsen Audience Estimates Copyright ©2009 Nielsen Media Research</t>
  </si>
  <si>
    <t>Adjustments:</t>
  </si>
  <si>
    <t>Cable Zones: Bresnan Communications, Bozeman</t>
  </si>
  <si>
    <t>»  Estimate information indicated has been supplied by the user.</t>
  </si>
  <si>
    <t>Source Field Codes:</t>
  </si>
  <si>
    <t xml:space="preserve">  TP – Time Period</t>
  </si>
  <si>
    <t>Television</t>
  </si>
  <si>
    <t>low 95% buy adjusted</t>
  </si>
  <si>
    <t>high 95% buy adjusted</t>
  </si>
  <si>
    <t>A&amp;E All Day</t>
  </si>
  <si>
    <t>Animal Planet All Day</t>
  </si>
  <si>
    <t>CNN All Day</t>
  </si>
  <si>
    <t>Discovery All Day</t>
  </si>
  <si>
    <t>ESPN All Day</t>
  </si>
  <si>
    <t>ESPN 2 All Day</t>
  </si>
  <si>
    <t>Food All Day</t>
  </si>
  <si>
    <t>FX All Day</t>
  </si>
  <si>
    <t>Fox News All Day</t>
  </si>
  <si>
    <t>HGTV All Day</t>
  </si>
  <si>
    <t>History All Day</t>
  </si>
  <si>
    <t>USA All Day</t>
  </si>
  <si>
    <t>A&amp;E Night</t>
  </si>
  <si>
    <t>Animal Planet Night</t>
  </si>
  <si>
    <t>CNN Night</t>
  </si>
  <si>
    <t>Discovery Night</t>
  </si>
  <si>
    <t>ESPN Night</t>
  </si>
  <si>
    <t>ESPN 2 Night</t>
  </si>
  <si>
    <t>Food Night</t>
  </si>
  <si>
    <t>Fox New Night</t>
  </si>
  <si>
    <t>HGTV Night</t>
  </si>
  <si>
    <t>History Night</t>
  </si>
  <si>
    <t>USA Night</t>
  </si>
  <si>
    <t>Special 7-24</t>
  </si>
  <si>
    <t>Special Low 95%</t>
  </si>
  <si>
    <t>Special High 95%</t>
  </si>
  <si>
    <t>Cost/30 second spot</t>
  </si>
  <si>
    <t>Channel</t>
  </si>
  <si>
    <t>All data in yellow was calculated by me.  Data not in yellow came straight from Bresnan.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</si>
</sst>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color indexed="12"/>
      <name val="Arial"/>
      <family val="0"/>
    </font>
    <font>
      <sz val="8"/>
      <color indexed="8"/>
      <name val="Arial"/>
      <family val="2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3" borderId="8" xfId="0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53"/>
  <sheetViews>
    <sheetView tabSelected="1" workbookViewId="0" topLeftCell="F1">
      <selection activeCell="U16" sqref="U16"/>
    </sheetView>
  </sheetViews>
  <sheetFormatPr defaultColWidth="9.140625" defaultRowHeight="12.75"/>
  <cols>
    <col min="4" max="4" width="3.421875" style="0" customWidth="1"/>
  </cols>
  <sheetData>
    <row r="3" spans="1:21" ht="12.75">
      <c r="A3" s="1" t="s">
        <v>0</v>
      </c>
      <c r="N3" s="35" t="s">
        <v>70</v>
      </c>
      <c r="O3" s="35"/>
      <c r="P3" s="35"/>
      <c r="Q3" s="35"/>
      <c r="R3" s="35"/>
      <c r="S3" s="35"/>
      <c r="T3" s="35"/>
      <c r="U3" s="35"/>
    </row>
    <row r="5" ht="13.5" thickBot="1">
      <c r="A5" s="2" t="s">
        <v>1</v>
      </c>
    </row>
    <row r="6" spans="1:9" ht="13.5" thickBot="1">
      <c r="A6" s="3"/>
      <c r="B6" s="3"/>
      <c r="C6" s="3"/>
      <c r="D6" s="3"/>
      <c r="E6" s="4"/>
      <c r="F6" s="5" t="s">
        <v>2</v>
      </c>
      <c r="G6" s="6" t="s">
        <v>3</v>
      </c>
      <c r="H6" s="7" t="s">
        <v>4</v>
      </c>
      <c r="I6" s="7" t="s">
        <v>5</v>
      </c>
    </row>
    <row r="7" spans="1:9" ht="13.5" thickTop="1">
      <c r="A7" s="24" t="s">
        <v>6</v>
      </c>
      <c r="B7" s="24"/>
      <c r="C7" s="24"/>
      <c r="D7" s="24"/>
      <c r="E7" s="25"/>
      <c r="F7" s="8"/>
      <c r="G7" s="9"/>
      <c r="H7" s="10"/>
      <c r="I7" s="10"/>
    </row>
    <row r="8" spans="1:9" ht="12.75">
      <c r="A8" s="26"/>
      <c r="B8" s="28" t="s">
        <v>7</v>
      </c>
      <c r="C8" s="29"/>
      <c r="D8" s="29"/>
      <c r="E8" s="30"/>
      <c r="F8" s="11"/>
      <c r="G8" s="12"/>
      <c r="H8" s="13"/>
      <c r="I8" s="13"/>
    </row>
    <row r="9" spans="1:9" ht="12.75">
      <c r="A9" s="26"/>
      <c r="B9" s="31"/>
      <c r="C9" s="33" t="s">
        <v>8</v>
      </c>
      <c r="D9" s="29"/>
      <c r="E9" s="30"/>
      <c r="F9" s="14"/>
      <c r="G9" s="15"/>
      <c r="H9" s="16"/>
      <c r="I9" s="16"/>
    </row>
    <row r="10" spans="1:18" ht="12.75">
      <c r="A10" s="26"/>
      <c r="B10" s="31"/>
      <c r="C10" s="31"/>
      <c r="D10" s="28" t="s">
        <v>9</v>
      </c>
      <c r="E10" s="30"/>
      <c r="F10" s="11"/>
      <c r="G10" s="12"/>
      <c r="H10" s="13"/>
      <c r="I10" s="13"/>
      <c r="J10" s="35" t="s">
        <v>68</v>
      </c>
      <c r="K10" s="35" t="s">
        <v>69</v>
      </c>
      <c r="L10" s="35" t="s">
        <v>39</v>
      </c>
      <c r="M10" s="35" t="s">
        <v>40</v>
      </c>
      <c r="N10" s="35" t="s">
        <v>41</v>
      </c>
      <c r="O10" s="35"/>
      <c r="P10" s="35" t="s">
        <v>65</v>
      </c>
      <c r="Q10" s="35" t="s">
        <v>66</v>
      </c>
      <c r="R10" s="35" t="s">
        <v>67</v>
      </c>
    </row>
    <row r="11" spans="1:18" ht="12.75">
      <c r="A11" s="26"/>
      <c r="B11" s="31"/>
      <c r="C11" s="31"/>
      <c r="D11" s="31"/>
      <c r="E11" s="17" t="s">
        <v>10</v>
      </c>
      <c r="F11" s="11" t="s">
        <v>11</v>
      </c>
      <c r="G11" s="12" t="s">
        <v>12</v>
      </c>
      <c r="H11" s="13">
        <v>0.4</v>
      </c>
      <c r="I11" s="13">
        <v>1.5</v>
      </c>
      <c r="J11" s="35">
        <v>3</v>
      </c>
      <c r="K11" s="35" t="s">
        <v>42</v>
      </c>
      <c r="L11" s="35">
        <f>J11/((H11/100)*12280)</f>
        <v>0.06107491856677524</v>
      </c>
      <c r="M11" s="35">
        <f aca="true" t="shared" si="0" ref="M11:M21">(J11/((H11/100)*12280))*(1-0.0762676)</f>
        <v>0.05641688110749185</v>
      </c>
      <c r="N11" s="35">
        <f>L11*1.2936589</f>
        <v>0.07901011197068403</v>
      </c>
      <c r="O11" s="35"/>
      <c r="P11" s="35">
        <f>0.5/((H11/100)*12280)</f>
        <v>0.01017915309446254</v>
      </c>
      <c r="Q11" s="35">
        <f>P11*(1-0.0762676)</f>
        <v>0.009402813517915309</v>
      </c>
      <c r="R11" s="35">
        <f>P11*(1.2936589)</f>
        <v>0.013168351995114007</v>
      </c>
    </row>
    <row r="12" spans="1:18" ht="22.5">
      <c r="A12" s="26"/>
      <c r="B12" s="31"/>
      <c r="C12" s="31"/>
      <c r="D12" s="31"/>
      <c r="E12" s="17" t="s">
        <v>13</v>
      </c>
      <c r="F12" s="11" t="s">
        <v>11</v>
      </c>
      <c r="G12" s="12" t="s">
        <v>14</v>
      </c>
      <c r="H12" s="13">
        <v>0.1</v>
      </c>
      <c r="I12" s="13">
        <v>0.6</v>
      </c>
      <c r="J12" s="35">
        <v>2</v>
      </c>
      <c r="K12" s="35" t="s">
        <v>43</v>
      </c>
      <c r="L12" s="35">
        <f aca="true" t="shared" si="1" ref="L12:L38">J12/((H12/100)*12280)</f>
        <v>0.16286644951140064</v>
      </c>
      <c r="M12" s="35">
        <f t="shared" si="0"/>
        <v>0.15044501628664494</v>
      </c>
      <c r="N12" s="35">
        <f aca="true" t="shared" si="2" ref="N12:N23">L12*1.2936589</f>
        <v>0.2106936319218241</v>
      </c>
      <c r="O12" s="35"/>
      <c r="P12" s="35">
        <f aca="true" t="shared" si="3" ref="P12:P23">0.5/((H12/100)*12280)</f>
        <v>0.04071661237785016</v>
      </c>
      <c r="Q12" s="35">
        <f aca="true" t="shared" si="4" ref="Q12:Q23">P12*(1-0.0762676)</f>
        <v>0.037611254071661236</v>
      </c>
      <c r="R12" s="35">
        <f aca="true" t="shared" si="5" ref="R12:R23">P12*(1.2936589)</f>
        <v>0.05267340798045603</v>
      </c>
    </row>
    <row r="13" spans="1:18" ht="12.75">
      <c r="A13" s="26"/>
      <c r="B13" s="31"/>
      <c r="C13" s="31"/>
      <c r="D13" s="31"/>
      <c r="E13" s="17" t="s">
        <v>15</v>
      </c>
      <c r="F13" s="11" t="s">
        <v>11</v>
      </c>
      <c r="G13" s="12" t="s">
        <v>12</v>
      </c>
      <c r="H13" s="13">
        <v>0.4</v>
      </c>
      <c r="I13" s="13">
        <v>1.6</v>
      </c>
      <c r="J13" s="35">
        <v>3</v>
      </c>
      <c r="K13" s="35" t="s">
        <v>44</v>
      </c>
      <c r="L13" s="35">
        <f t="shared" si="1"/>
        <v>0.06107491856677524</v>
      </c>
      <c r="M13" s="35">
        <f t="shared" si="0"/>
        <v>0.05641688110749185</v>
      </c>
      <c r="N13" s="35">
        <f t="shared" si="2"/>
        <v>0.07901011197068403</v>
      </c>
      <c r="O13" s="35"/>
      <c r="P13" s="35">
        <f t="shared" si="3"/>
        <v>0.01017915309446254</v>
      </c>
      <c r="Q13" s="35">
        <f t="shared" si="4"/>
        <v>0.009402813517915309</v>
      </c>
      <c r="R13" s="35">
        <f t="shared" si="5"/>
        <v>0.013168351995114007</v>
      </c>
    </row>
    <row r="14" spans="1:18" ht="12.75">
      <c r="A14" s="26"/>
      <c r="B14" s="31"/>
      <c r="C14" s="31"/>
      <c r="D14" s="31"/>
      <c r="E14" s="17" t="s">
        <v>16</v>
      </c>
      <c r="F14" s="11" t="s">
        <v>11</v>
      </c>
      <c r="G14" s="12" t="s">
        <v>12</v>
      </c>
      <c r="H14" s="13">
        <v>0.2</v>
      </c>
      <c r="I14" s="13">
        <v>0.9</v>
      </c>
      <c r="J14" s="35">
        <v>3</v>
      </c>
      <c r="K14" s="35" t="s">
        <v>45</v>
      </c>
      <c r="L14" s="35">
        <f t="shared" si="1"/>
        <v>0.12214983713355047</v>
      </c>
      <c r="M14" s="35">
        <f t="shared" si="0"/>
        <v>0.1128337622149837</v>
      </c>
      <c r="N14" s="35">
        <f t="shared" si="2"/>
        <v>0.15802022394136805</v>
      </c>
      <c r="O14" s="35"/>
      <c r="P14" s="35">
        <f t="shared" si="3"/>
        <v>0.02035830618892508</v>
      </c>
      <c r="Q14" s="35">
        <f t="shared" si="4"/>
        <v>0.018805627035830618</v>
      </c>
      <c r="R14" s="35">
        <f t="shared" si="5"/>
        <v>0.026336703990228014</v>
      </c>
    </row>
    <row r="15" spans="1:18" ht="22.5">
      <c r="A15" s="26"/>
      <c r="B15" s="31"/>
      <c r="C15" s="31"/>
      <c r="D15" s="31"/>
      <c r="E15" s="17" t="s">
        <v>17</v>
      </c>
      <c r="F15" s="11" t="s">
        <v>11</v>
      </c>
      <c r="G15" s="12" t="s">
        <v>14</v>
      </c>
      <c r="H15" s="13">
        <v>0.2</v>
      </c>
      <c r="I15" s="13">
        <v>0.9</v>
      </c>
      <c r="J15" s="35">
        <v>3</v>
      </c>
      <c r="K15" s="35" t="s">
        <v>46</v>
      </c>
      <c r="L15" s="35">
        <f t="shared" si="1"/>
        <v>0.12214983713355047</v>
      </c>
      <c r="M15" s="35">
        <f t="shared" si="0"/>
        <v>0.1128337622149837</v>
      </c>
      <c r="N15" s="35">
        <f t="shared" si="2"/>
        <v>0.15802022394136805</v>
      </c>
      <c r="O15" s="35"/>
      <c r="P15" s="35">
        <f t="shared" si="3"/>
        <v>0.02035830618892508</v>
      </c>
      <c r="Q15" s="35">
        <f t="shared" si="4"/>
        <v>0.018805627035830618</v>
      </c>
      <c r="R15" s="35">
        <f t="shared" si="5"/>
        <v>0.026336703990228014</v>
      </c>
    </row>
    <row r="16" spans="1:18" ht="22.5">
      <c r="A16" s="26"/>
      <c r="B16" s="31"/>
      <c r="C16" s="31"/>
      <c r="D16" s="31"/>
      <c r="E16" s="17" t="s">
        <v>18</v>
      </c>
      <c r="F16" s="11" t="s">
        <v>11</v>
      </c>
      <c r="G16" s="12" t="s">
        <v>14</v>
      </c>
      <c r="H16" s="13">
        <v>0.1</v>
      </c>
      <c r="I16" s="13">
        <v>0.6</v>
      </c>
      <c r="J16" s="35">
        <v>2</v>
      </c>
      <c r="K16" s="35" t="s">
        <v>47</v>
      </c>
      <c r="L16" s="35">
        <f t="shared" si="1"/>
        <v>0.16286644951140064</v>
      </c>
      <c r="M16" s="35">
        <f t="shared" si="0"/>
        <v>0.15044501628664494</v>
      </c>
      <c r="N16" s="35">
        <f t="shared" si="2"/>
        <v>0.2106936319218241</v>
      </c>
      <c r="O16" s="35"/>
      <c r="P16" s="35">
        <f t="shared" si="3"/>
        <v>0.04071661237785016</v>
      </c>
      <c r="Q16" s="35">
        <f t="shared" si="4"/>
        <v>0.037611254071661236</v>
      </c>
      <c r="R16" s="35">
        <f t="shared" si="5"/>
        <v>0.05267340798045603</v>
      </c>
    </row>
    <row r="17" spans="1:18" ht="12.75">
      <c r="A17" s="26"/>
      <c r="B17" s="31"/>
      <c r="C17" s="31"/>
      <c r="D17" s="31"/>
      <c r="E17" s="17" t="s">
        <v>19</v>
      </c>
      <c r="F17" s="11" t="s">
        <v>11</v>
      </c>
      <c r="G17" s="12" t="s">
        <v>12</v>
      </c>
      <c r="H17" s="13">
        <v>0.2</v>
      </c>
      <c r="I17" s="13">
        <v>0.7</v>
      </c>
      <c r="J17" s="35">
        <v>2</v>
      </c>
      <c r="K17" s="35" t="s">
        <v>48</v>
      </c>
      <c r="L17" s="35">
        <f t="shared" si="1"/>
        <v>0.08143322475570032</v>
      </c>
      <c r="M17" s="35">
        <f t="shared" si="0"/>
        <v>0.07522250814332247</v>
      </c>
      <c r="N17" s="35">
        <f t="shared" si="2"/>
        <v>0.10534681596091205</v>
      </c>
      <c r="O17" s="35"/>
      <c r="P17" s="35">
        <f t="shared" si="3"/>
        <v>0.02035830618892508</v>
      </c>
      <c r="Q17" s="35">
        <f t="shared" si="4"/>
        <v>0.018805627035830618</v>
      </c>
      <c r="R17" s="35">
        <f t="shared" si="5"/>
        <v>0.026336703990228014</v>
      </c>
    </row>
    <row r="18" spans="1:18" ht="12.75">
      <c r="A18" s="26"/>
      <c r="B18" s="31"/>
      <c r="C18" s="31"/>
      <c r="D18" s="31"/>
      <c r="E18" s="17" t="s">
        <v>20</v>
      </c>
      <c r="F18" s="11" t="s">
        <v>11</v>
      </c>
      <c r="G18" s="12" t="s">
        <v>12</v>
      </c>
      <c r="H18" s="13">
        <v>0.1</v>
      </c>
      <c r="I18" s="13">
        <v>0.2</v>
      </c>
      <c r="J18" s="35">
        <v>2</v>
      </c>
      <c r="K18" s="35" t="s">
        <v>49</v>
      </c>
      <c r="L18" s="35">
        <f t="shared" si="1"/>
        <v>0.16286644951140064</v>
      </c>
      <c r="M18" s="35">
        <f t="shared" si="0"/>
        <v>0.15044501628664494</v>
      </c>
      <c r="N18" s="35">
        <f t="shared" si="2"/>
        <v>0.2106936319218241</v>
      </c>
      <c r="O18" s="35"/>
      <c r="P18" s="35">
        <f t="shared" si="3"/>
        <v>0.04071661237785016</v>
      </c>
      <c r="Q18" s="35">
        <f t="shared" si="4"/>
        <v>0.037611254071661236</v>
      </c>
      <c r="R18" s="35">
        <f t="shared" si="5"/>
        <v>0.05267340798045603</v>
      </c>
    </row>
    <row r="19" spans="1:18" ht="12.75">
      <c r="A19" s="26"/>
      <c r="B19" s="31"/>
      <c r="C19" s="31"/>
      <c r="D19" s="31"/>
      <c r="E19" s="17" t="s">
        <v>21</v>
      </c>
      <c r="F19" s="11" t="s">
        <v>11</v>
      </c>
      <c r="G19" s="12" t="s">
        <v>12</v>
      </c>
      <c r="H19" s="18">
        <v>1</v>
      </c>
      <c r="I19" s="13">
        <v>4.1</v>
      </c>
      <c r="J19" s="35">
        <v>3</v>
      </c>
      <c r="K19" s="35" t="s">
        <v>50</v>
      </c>
      <c r="L19" s="35">
        <f t="shared" si="1"/>
        <v>0.024429967426710098</v>
      </c>
      <c r="M19" s="35">
        <f t="shared" si="0"/>
        <v>0.022566752442996742</v>
      </c>
      <c r="N19" s="35">
        <f t="shared" si="2"/>
        <v>0.03160404478827362</v>
      </c>
      <c r="O19" s="35"/>
      <c r="P19" s="35">
        <f t="shared" si="3"/>
        <v>0.004071661237785016</v>
      </c>
      <c r="Q19" s="35">
        <f t="shared" si="4"/>
        <v>0.003761125407166124</v>
      </c>
      <c r="R19" s="35">
        <f t="shared" si="5"/>
        <v>0.005267340798045603</v>
      </c>
    </row>
    <row r="20" spans="1:18" ht="12.75">
      <c r="A20" s="26"/>
      <c r="B20" s="31"/>
      <c r="C20" s="31"/>
      <c r="D20" s="31"/>
      <c r="E20" s="17" t="s">
        <v>22</v>
      </c>
      <c r="F20" s="11" t="s">
        <v>11</v>
      </c>
      <c r="G20" s="12" t="s">
        <v>12</v>
      </c>
      <c r="H20" s="13">
        <v>0.2</v>
      </c>
      <c r="I20" s="18">
        <v>1</v>
      </c>
      <c r="J20" s="35">
        <v>2</v>
      </c>
      <c r="K20" s="35" t="s">
        <v>51</v>
      </c>
      <c r="L20" s="35">
        <f t="shared" si="1"/>
        <v>0.08143322475570032</v>
      </c>
      <c r="M20" s="35">
        <f t="shared" si="0"/>
        <v>0.07522250814332247</v>
      </c>
      <c r="N20" s="35">
        <f t="shared" si="2"/>
        <v>0.10534681596091205</v>
      </c>
      <c r="O20" s="35"/>
      <c r="P20" s="35">
        <f t="shared" si="3"/>
        <v>0.02035830618892508</v>
      </c>
      <c r="Q20" s="35">
        <f t="shared" si="4"/>
        <v>0.018805627035830618</v>
      </c>
      <c r="R20" s="35">
        <f t="shared" si="5"/>
        <v>0.026336703990228014</v>
      </c>
    </row>
    <row r="21" spans="1:18" ht="12.75">
      <c r="A21" s="26"/>
      <c r="B21" s="31"/>
      <c r="C21" s="31"/>
      <c r="D21" s="31"/>
      <c r="E21" s="17" t="s">
        <v>23</v>
      </c>
      <c r="F21" s="11" t="s">
        <v>11</v>
      </c>
      <c r="G21" s="12" t="s">
        <v>12</v>
      </c>
      <c r="H21" s="13">
        <v>0.2</v>
      </c>
      <c r="I21" s="13">
        <v>0.8</v>
      </c>
      <c r="J21" s="35">
        <v>2</v>
      </c>
      <c r="K21" s="35" t="s">
        <v>52</v>
      </c>
      <c r="L21" s="35">
        <f t="shared" si="1"/>
        <v>0.08143322475570032</v>
      </c>
      <c r="M21" s="35">
        <f t="shared" si="0"/>
        <v>0.07522250814332247</v>
      </c>
      <c r="N21" s="35">
        <f t="shared" si="2"/>
        <v>0.10534681596091205</v>
      </c>
      <c r="O21" s="35"/>
      <c r="P21" s="35">
        <f t="shared" si="3"/>
        <v>0.02035830618892508</v>
      </c>
      <c r="Q21" s="35">
        <f t="shared" si="4"/>
        <v>0.018805627035830618</v>
      </c>
      <c r="R21" s="35">
        <f t="shared" si="5"/>
        <v>0.026336703990228014</v>
      </c>
    </row>
    <row r="22" spans="1:18" ht="12.75">
      <c r="A22" s="26"/>
      <c r="B22" s="31"/>
      <c r="C22" s="31"/>
      <c r="D22" s="31"/>
      <c r="E22" s="17" t="s">
        <v>24</v>
      </c>
      <c r="F22" s="11" t="s">
        <v>11</v>
      </c>
      <c r="G22" s="12" t="s">
        <v>12</v>
      </c>
      <c r="H22" s="18">
        <v>0</v>
      </c>
      <c r="I22" s="13">
        <v>0.2</v>
      </c>
      <c r="J22" s="35">
        <v>3</v>
      </c>
      <c r="K22" s="35"/>
      <c r="L22" s="35"/>
      <c r="M22" s="35"/>
      <c r="N22" s="35">
        <f t="shared" si="2"/>
        <v>0</v>
      </c>
      <c r="O22" s="35"/>
      <c r="P22" s="35"/>
      <c r="Q22" s="35">
        <f t="shared" si="4"/>
        <v>0</v>
      </c>
      <c r="R22" s="35">
        <f t="shared" si="5"/>
        <v>0</v>
      </c>
    </row>
    <row r="23" spans="1:18" ht="12.75">
      <c r="A23" s="26"/>
      <c r="B23" s="31"/>
      <c r="C23" s="31"/>
      <c r="D23" s="31"/>
      <c r="E23" s="17" t="s">
        <v>25</v>
      </c>
      <c r="F23" s="11" t="s">
        <v>11</v>
      </c>
      <c r="G23" s="12" t="s">
        <v>12</v>
      </c>
      <c r="H23" s="13">
        <v>0.8</v>
      </c>
      <c r="I23" s="13">
        <v>3.7</v>
      </c>
      <c r="J23" s="35">
        <v>3</v>
      </c>
      <c r="K23" s="35" t="s">
        <v>53</v>
      </c>
      <c r="L23" s="35">
        <f t="shared" si="1"/>
        <v>0.03053745928338762</v>
      </c>
      <c r="M23" s="35">
        <f>(J23/((H23/100)*12280))*(1-0.0762676)</f>
        <v>0.028208440553745925</v>
      </c>
      <c r="N23" s="35">
        <f t="shared" si="2"/>
        <v>0.039505055985342014</v>
      </c>
      <c r="O23" s="35"/>
      <c r="P23" s="35">
        <f t="shared" si="3"/>
        <v>0.00508957654723127</v>
      </c>
      <c r="Q23" s="35">
        <f t="shared" si="4"/>
        <v>0.0047014067589576545</v>
      </c>
      <c r="R23" s="35">
        <f t="shared" si="5"/>
        <v>0.006584175997557003</v>
      </c>
    </row>
    <row r="24" spans="1:18" ht="12.75">
      <c r="A24" s="26"/>
      <c r="B24" s="31"/>
      <c r="C24" s="31"/>
      <c r="D24" s="34"/>
      <c r="E24" s="17" t="s">
        <v>26</v>
      </c>
      <c r="F24" s="11" t="s">
        <v>11</v>
      </c>
      <c r="G24" s="12"/>
      <c r="H24" s="13"/>
      <c r="I24" s="13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2.75">
      <c r="A25" s="26"/>
      <c r="B25" s="31"/>
      <c r="C25" s="31"/>
      <c r="D25" s="28" t="s">
        <v>27</v>
      </c>
      <c r="E25" s="30"/>
      <c r="F25" s="11"/>
      <c r="G25" s="12"/>
      <c r="H25" s="13"/>
      <c r="I25" s="13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2.75">
      <c r="A26" s="26"/>
      <c r="B26" s="31"/>
      <c r="C26" s="31"/>
      <c r="D26" s="31"/>
      <c r="E26" s="17" t="s">
        <v>10</v>
      </c>
      <c r="F26" s="11" t="s">
        <v>11</v>
      </c>
      <c r="G26" s="12" t="s">
        <v>12</v>
      </c>
      <c r="H26" s="13">
        <v>0.6</v>
      </c>
      <c r="I26" s="13">
        <v>1.6</v>
      </c>
      <c r="J26" s="36">
        <v>8</v>
      </c>
      <c r="K26" s="36" t="s">
        <v>54</v>
      </c>
      <c r="L26" s="35">
        <f t="shared" si="1"/>
        <v>0.10857763300760043</v>
      </c>
      <c r="M26" s="35">
        <f aca="true" t="shared" si="6" ref="M26:M32">(J26/((H26/100)*12280))*(1-0.0762676)</f>
        <v>0.10029667752442996</v>
      </c>
      <c r="N26" s="35">
        <f aca="true" t="shared" si="7" ref="N26:N36">L26*1.2936589</f>
        <v>0.14046242128121605</v>
      </c>
      <c r="O26" s="35"/>
      <c r="P26" s="35"/>
      <c r="Q26" s="35"/>
      <c r="R26" s="35"/>
    </row>
    <row r="27" spans="1:18" ht="22.5">
      <c r="A27" s="26"/>
      <c r="B27" s="31"/>
      <c r="C27" s="31"/>
      <c r="D27" s="31"/>
      <c r="E27" s="17" t="s">
        <v>13</v>
      </c>
      <c r="F27" s="11" t="s">
        <v>11</v>
      </c>
      <c r="G27" s="12" t="s">
        <v>14</v>
      </c>
      <c r="H27" s="13">
        <v>0.2</v>
      </c>
      <c r="I27" s="13">
        <v>0.5</v>
      </c>
      <c r="J27" s="36">
        <v>6</v>
      </c>
      <c r="K27" s="36" t="s">
        <v>55</v>
      </c>
      <c r="L27" s="35">
        <f t="shared" si="1"/>
        <v>0.24429967426710095</v>
      </c>
      <c r="M27" s="35">
        <f t="shared" si="6"/>
        <v>0.2256675244299674</v>
      </c>
      <c r="N27" s="35">
        <f t="shared" si="7"/>
        <v>0.3160404478827361</v>
      </c>
      <c r="O27" s="35"/>
      <c r="P27" s="35"/>
      <c r="Q27" s="35"/>
      <c r="R27" s="35"/>
    </row>
    <row r="28" spans="1:18" ht="12.75">
      <c r="A28" s="26"/>
      <c r="B28" s="31"/>
      <c r="C28" s="31"/>
      <c r="D28" s="31"/>
      <c r="E28" s="17" t="s">
        <v>15</v>
      </c>
      <c r="F28" s="11" t="s">
        <v>11</v>
      </c>
      <c r="G28" s="12" t="s">
        <v>12</v>
      </c>
      <c r="H28" s="13">
        <v>0.4</v>
      </c>
      <c r="I28" s="18">
        <v>1</v>
      </c>
      <c r="J28" s="36">
        <v>8</v>
      </c>
      <c r="K28" s="36" t="s">
        <v>56</v>
      </c>
      <c r="L28" s="35">
        <f t="shared" si="1"/>
        <v>0.16286644951140064</v>
      </c>
      <c r="M28" s="35">
        <f t="shared" si="6"/>
        <v>0.15044501628664494</v>
      </c>
      <c r="N28" s="35">
        <f t="shared" si="7"/>
        <v>0.2106936319218241</v>
      </c>
      <c r="O28" s="35"/>
      <c r="P28" s="35"/>
      <c r="Q28" s="35"/>
      <c r="R28" s="35"/>
    </row>
    <row r="29" spans="1:18" ht="22.5">
      <c r="A29" s="26"/>
      <c r="B29" s="31"/>
      <c r="C29" s="31"/>
      <c r="D29" s="31"/>
      <c r="E29" s="17" t="s">
        <v>16</v>
      </c>
      <c r="F29" s="11" t="s">
        <v>11</v>
      </c>
      <c r="G29" s="12" t="s">
        <v>14</v>
      </c>
      <c r="H29" s="13">
        <v>0.4</v>
      </c>
      <c r="I29" s="18">
        <v>1</v>
      </c>
      <c r="J29" s="36">
        <v>8</v>
      </c>
      <c r="K29" s="36" t="s">
        <v>57</v>
      </c>
      <c r="L29" s="35">
        <f t="shared" si="1"/>
        <v>0.16286644951140064</v>
      </c>
      <c r="M29" s="35">
        <f t="shared" si="6"/>
        <v>0.15044501628664494</v>
      </c>
      <c r="N29" s="35">
        <f t="shared" si="7"/>
        <v>0.2106936319218241</v>
      </c>
      <c r="O29" s="35"/>
      <c r="P29" s="35"/>
      <c r="Q29" s="35"/>
      <c r="R29" s="35"/>
    </row>
    <row r="30" spans="1:18" ht="22.5">
      <c r="A30" s="26"/>
      <c r="B30" s="31"/>
      <c r="C30" s="31"/>
      <c r="D30" s="31"/>
      <c r="E30" s="17" t="s">
        <v>17</v>
      </c>
      <c r="F30" s="11" t="s">
        <v>11</v>
      </c>
      <c r="G30" s="12" t="s">
        <v>14</v>
      </c>
      <c r="H30" s="13">
        <v>0.4</v>
      </c>
      <c r="I30" s="18">
        <v>1</v>
      </c>
      <c r="J30" s="36">
        <v>8</v>
      </c>
      <c r="K30" s="36" t="s">
        <v>58</v>
      </c>
      <c r="L30" s="35">
        <f t="shared" si="1"/>
        <v>0.16286644951140064</v>
      </c>
      <c r="M30" s="35">
        <f t="shared" si="6"/>
        <v>0.15044501628664494</v>
      </c>
      <c r="N30" s="35">
        <f t="shared" si="7"/>
        <v>0.2106936319218241</v>
      </c>
      <c r="O30" s="35"/>
      <c r="P30" s="35"/>
      <c r="Q30" s="35"/>
      <c r="R30" s="35"/>
    </row>
    <row r="31" spans="1:18" ht="22.5">
      <c r="A31" s="26"/>
      <c r="B31" s="31"/>
      <c r="C31" s="31"/>
      <c r="D31" s="31"/>
      <c r="E31" s="17" t="s">
        <v>18</v>
      </c>
      <c r="F31" s="11" t="s">
        <v>11</v>
      </c>
      <c r="G31" s="12" t="s">
        <v>28</v>
      </c>
      <c r="H31" s="13">
        <v>0.3</v>
      </c>
      <c r="I31" s="13">
        <v>0.8</v>
      </c>
      <c r="J31" s="36">
        <v>6</v>
      </c>
      <c r="K31" s="36" t="s">
        <v>59</v>
      </c>
      <c r="L31" s="35">
        <f t="shared" si="1"/>
        <v>0.16286644951140064</v>
      </c>
      <c r="M31" s="35">
        <f t="shared" si="6"/>
        <v>0.15044501628664494</v>
      </c>
      <c r="N31" s="35">
        <f t="shared" si="7"/>
        <v>0.2106936319218241</v>
      </c>
      <c r="O31" s="35"/>
      <c r="P31" s="35"/>
      <c r="Q31" s="35"/>
      <c r="R31" s="35"/>
    </row>
    <row r="32" spans="1:18" ht="12.75">
      <c r="A32" s="26"/>
      <c r="B32" s="31"/>
      <c r="C32" s="31"/>
      <c r="D32" s="31"/>
      <c r="E32" s="17" t="s">
        <v>19</v>
      </c>
      <c r="F32" s="11" t="s">
        <v>11</v>
      </c>
      <c r="G32" s="12" t="s">
        <v>12</v>
      </c>
      <c r="H32" s="13">
        <v>0.1</v>
      </c>
      <c r="I32" s="13">
        <v>0.4</v>
      </c>
      <c r="J32" s="36">
        <v>6</v>
      </c>
      <c r="K32" s="36" t="s">
        <v>60</v>
      </c>
      <c r="L32" s="35">
        <f t="shared" si="1"/>
        <v>0.4885993485342019</v>
      </c>
      <c r="M32" s="35">
        <f t="shared" si="6"/>
        <v>0.4513350488599348</v>
      </c>
      <c r="N32" s="35">
        <f t="shared" si="7"/>
        <v>0.6320808957654722</v>
      </c>
      <c r="O32" s="35"/>
      <c r="P32" s="35"/>
      <c r="Q32" s="35"/>
      <c r="R32" s="35"/>
    </row>
    <row r="33" spans="1:18" ht="12.75">
      <c r="A33" s="26"/>
      <c r="B33" s="31"/>
      <c r="C33" s="31"/>
      <c r="D33" s="31"/>
      <c r="E33" s="17" t="s">
        <v>20</v>
      </c>
      <c r="F33" s="11" t="s">
        <v>11</v>
      </c>
      <c r="G33" s="12" t="s">
        <v>12</v>
      </c>
      <c r="H33" s="18">
        <v>0</v>
      </c>
      <c r="I33" s="13">
        <v>0.1</v>
      </c>
      <c r="J33" s="36">
        <v>6</v>
      </c>
      <c r="K33" s="36"/>
      <c r="L33" s="35"/>
      <c r="M33" s="35"/>
      <c r="N33" s="35">
        <f t="shared" si="7"/>
        <v>0</v>
      </c>
      <c r="O33" s="35"/>
      <c r="P33" s="35"/>
      <c r="Q33" s="35"/>
      <c r="R33" s="35"/>
    </row>
    <row r="34" spans="1:18" ht="22.5">
      <c r="A34" s="26"/>
      <c r="B34" s="31"/>
      <c r="C34" s="31"/>
      <c r="D34" s="31"/>
      <c r="E34" s="17" t="s">
        <v>21</v>
      </c>
      <c r="F34" s="11" t="s">
        <v>11</v>
      </c>
      <c r="G34" s="12" t="s">
        <v>12</v>
      </c>
      <c r="H34" s="13">
        <v>1.1</v>
      </c>
      <c r="I34" s="13">
        <v>2.9</v>
      </c>
      <c r="J34" s="36">
        <v>8</v>
      </c>
      <c r="K34" s="36" t="s">
        <v>61</v>
      </c>
      <c r="L34" s="35">
        <f t="shared" si="1"/>
        <v>0.059224163458691144</v>
      </c>
      <c r="M34" s="35">
        <f>(J34/((H34/100)*12280))*(1-0.0762676)</f>
        <v>0.05470727864968907</v>
      </c>
      <c r="N34" s="35">
        <f t="shared" si="7"/>
        <v>0.07661586615339058</v>
      </c>
      <c r="O34" s="35"/>
      <c r="P34" s="35"/>
      <c r="Q34" s="35"/>
      <c r="R34" s="35"/>
    </row>
    <row r="35" spans="1:18" ht="12.75">
      <c r="A35" s="26"/>
      <c r="B35" s="31"/>
      <c r="C35" s="31"/>
      <c r="D35" s="31"/>
      <c r="E35" s="17" t="s">
        <v>22</v>
      </c>
      <c r="F35" s="11" t="s">
        <v>11</v>
      </c>
      <c r="G35" s="12" t="s">
        <v>12</v>
      </c>
      <c r="H35" s="13">
        <v>0.3</v>
      </c>
      <c r="I35" s="13">
        <v>0.8</v>
      </c>
      <c r="J35" s="36">
        <v>6</v>
      </c>
      <c r="K35" s="36" t="s">
        <v>62</v>
      </c>
      <c r="L35" s="35">
        <f t="shared" si="1"/>
        <v>0.16286644951140064</v>
      </c>
      <c r="M35" s="35">
        <f>(J35/((H35/100)*12280))*(1-0.0762676)</f>
        <v>0.15044501628664494</v>
      </c>
      <c r="N35" s="35">
        <f t="shared" si="7"/>
        <v>0.2106936319218241</v>
      </c>
      <c r="O35" s="35"/>
      <c r="P35" s="35"/>
      <c r="Q35" s="35"/>
      <c r="R35" s="35"/>
    </row>
    <row r="36" spans="1:18" ht="22.5">
      <c r="A36" s="26"/>
      <c r="B36" s="31"/>
      <c r="C36" s="31"/>
      <c r="D36" s="31"/>
      <c r="E36" s="17" t="s">
        <v>23</v>
      </c>
      <c r="F36" s="11" t="s">
        <v>11</v>
      </c>
      <c r="G36" s="12" t="s">
        <v>12</v>
      </c>
      <c r="H36" s="13">
        <v>0.3</v>
      </c>
      <c r="I36" s="13">
        <v>0.7</v>
      </c>
      <c r="J36" s="36">
        <v>6</v>
      </c>
      <c r="K36" s="36" t="s">
        <v>63</v>
      </c>
      <c r="L36" s="35">
        <f t="shared" si="1"/>
        <v>0.16286644951140064</v>
      </c>
      <c r="M36" s="35">
        <f>(J36/((H36/100)*12280))*(1-0.0762676)</f>
        <v>0.15044501628664494</v>
      </c>
      <c r="N36" s="35">
        <f t="shared" si="7"/>
        <v>0.2106936319218241</v>
      </c>
      <c r="O36" s="35"/>
      <c r="P36" s="35"/>
      <c r="Q36" s="35"/>
      <c r="R36" s="35"/>
    </row>
    <row r="37" spans="1:18" ht="22.5">
      <c r="A37" s="26"/>
      <c r="B37" s="31"/>
      <c r="C37" s="31"/>
      <c r="D37" s="31"/>
      <c r="E37" s="17" t="s">
        <v>24</v>
      </c>
      <c r="F37" s="11" t="s">
        <v>11</v>
      </c>
      <c r="G37" s="12" t="s">
        <v>29</v>
      </c>
      <c r="H37" s="18">
        <v>0</v>
      </c>
      <c r="I37" s="13">
        <v>0.1</v>
      </c>
      <c r="J37" s="36">
        <v>8</v>
      </c>
      <c r="K37" s="36"/>
      <c r="L37" s="35"/>
      <c r="M37" s="35"/>
      <c r="N37" s="35"/>
      <c r="O37" s="35"/>
      <c r="P37" s="35"/>
      <c r="Q37" s="35"/>
      <c r="R37" s="35"/>
    </row>
    <row r="38" spans="1:18" ht="12.75">
      <c r="A38" s="26"/>
      <c r="B38" s="31"/>
      <c r="C38" s="31"/>
      <c r="D38" s="31"/>
      <c r="E38" s="17" t="s">
        <v>25</v>
      </c>
      <c r="F38" s="11" t="s">
        <v>11</v>
      </c>
      <c r="G38" s="12" t="s">
        <v>12</v>
      </c>
      <c r="H38" s="13">
        <v>1.1</v>
      </c>
      <c r="I38" s="13">
        <v>2.8</v>
      </c>
      <c r="J38" s="36">
        <v>8</v>
      </c>
      <c r="K38" s="36" t="s">
        <v>64</v>
      </c>
      <c r="L38" s="35">
        <f t="shared" si="1"/>
        <v>0.059224163458691144</v>
      </c>
      <c r="M38" s="35">
        <f>(J38/((H38/100)*12280))*(1-0.0762676)</f>
        <v>0.05470727864968907</v>
      </c>
      <c r="N38" s="35">
        <f>L38*1.2936589</f>
        <v>0.07661586615339058</v>
      </c>
      <c r="O38" s="35"/>
      <c r="P38" s="35"/>
      <c r="Q38" s="35"/>
      <c r="R38" s="35"/>
    </row>
    <row r="39" spans="1:9" ht="13.5" thickBot="1">
      <c r="A39" s="27"/>
      <c r="B39" s="32"/>
      <c r="C39" s="32"/>
      <c r="D39" s="32"/>
      <c r="E39" s="17" t="s">
        <v>26</v>
      </c>
      <c r="F39" s="19" t="s">
        <v>11</v>
      </c>
      <c r="G39" s="20"/>
      <c r="H39" s="21"/>
      <c r="I39" s="21"/>
    </row>
    <row r="40" spans="1:9" ht="12.75">
      <c r="A40" s="22"/>
      <c r="B40" s="22"/>
      <c r="C40" s="22"/>
      <c r="D40" s="22"/>
      <c r="E40" s="22"/>
      <c r="F40" s="22"/>
      <c r="G40" s="22"/>
      <c r="H40" s="22"/>
      <c r="I40" s="22"/>
    </row>
    <row r="41" ht="12.75">
      <c r="A41" s="23" t="s">
        <v>30</v>
      </c>
    </row>
    <row r="42" ht="12.75">
      <c r="A42" s="23" t="s">
        <v>31</v>
      </c>
    </row>
    <row r="43" ht="12.75">
      <c r="A43" s="23" t="s">
        <v>32</v>
      </c>
    </row>
    <row r="44" ht="12.75">
      <c r="A44" s="23" t="s">
        <v>33</v>
      </c>
    </row>
    <row r="45" ht="12.75">
      <c r="A45" s="23" t="s">
        <v>32</v>
      </c>
    </row>
    <row r="46" ht="12.75">
      <c r="A46" s="23" t="s">
        <v>34</v>
      </c>
    </row>
    <row r="47" ht="12.75">
      <c r="A47" s="23" t="s">
        <v>6</v>
      </c>
    </row>
    <row r="48" ht="12.75">
      <c r="A48" s="23" t="s">
        <v>35</v>
      </c>
    </row>
    <row r="49" ht="12.75">
      <c r="A49" s="23" t="s">
        <v>32</v>
      </c>
    </row>
    <row r="50" ht="12.75">
      <c r="A50" s="23" t="s">
        <v>36</v>
      </c>
    </row>
    <row r="51" ht="12.75">
      <c r="A51" s="23" t="s">
        <v>32</v>
      </c>
    </row>
    <row r="52" ht="12.75">
      <c r="A52" s="23" t="s">
        <v>37</v>
      </c>
    </row>
    <row r="53" ht="12.75">
      <c r="A53" s="23" t="s">
        <v>38</v>
      </c>
    </row>
  </sheetData>
  <mergeCells count="10">
    <mergeCell ref="A7:E7"/>
    <mergeCell ref="A8:A39"/>
    <mergeCell ref="B8:E8"/>
    <mergeCell ref="B9:B39"/>
    <mergeCell ref="C9:E9"/>
    <mergeCell ref="C10:C39"/>
    <mergeCell ref="D10:E10"/>
    <mergeCell ref="D11:D24"/>
    <mergeCell ref="D25:E25"/>
    <mergeCell ref="D26:D3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Bresnan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cshermer</dc:creator>
  <cp:keywords/>
  <dc:description/>
  <cp:lastModifiedBy>Mike</cp:lastModifiedBy>
  <cp:lastPrinted>2009-07-06T21:43:08Z</cp:lastPrinted>
  <dcterms:created xsi:type="dcterms:W3CDTF">2009-07-06T20:52:45Z</dcterms:created>
  <dcterms:modified xsi:type="dcterms:W3CDTF">2009-07-24T22:48:50Z</dcterms:modified>
  <cp:category/>
  <cp:version/>
  <cp:contentType/>
  <cp:contentStatus/>
</cp:coreProperties>
</file>